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35" activeTab="0"/>
  </bookViews>
  <sheets>
    <sheet name="Quý III" sheetId="1" r:id="rId1"/>
  </sheets>
  <definedNames>
    <definedName name="_xlnm.Print_Titles" localSheetId="0">'Quý III'!$8:$8</definedName>
  </definedNames>
  <calcPr fullCalcOnLoad="1"/>
</workbook>
</file>

<file path=xl/sharedStrings.xml><?xml version="1.0" encoding="utf-8"?>
<sst xmlns="http://schemas.openxmlformats.org/spreadsheetml/2006/main" count="40" uniqueCount="32">
  <si>
    <t xml:space="preserve">Số 
TT </t>
  </si>
  <si>
    <t>Nội dung</t>
  </si>
  <si>
    <t>A</t>
  </si>
  <si>
    <t>Tổng số thu, chi, nộp ngân sách phí, lệ phí</t>
  </si>
  <si>
    <t>I</t>
  </si>
  <si>
    <t xml:space="preserve"> Số thu phí, lệ phí</t>
  </si>
  <si>
    <t>Phí</t>
  </si>
  <si>
    <t>II</t>
  </si>
  <si>
    <t>Chi từ nguồn thu phí được để lại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</si>
  <si>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</si>
  <si>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</si>
  <si>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</si>
  <si>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</si>
  <si>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</si>
  <si>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</si>
  <si>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</si>
  <si>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</si>
  <si>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</si>
  <si>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</si>
  <si>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ĐV tính: Triệu đồng</t>
  </si>
  <si>
    <t>Phí thẩm định báo cáo đánh giá tác động MT</t>
  </si>
  <si>
    <t xml:space="preserve">Lệ phí </t>
  </si>
  <si>
    <t>Cấp phép cho lao động nước ngoài tại VN</t>
  </si>
  <si>
    <t xml:space="preserve">  Đơn vị: Ban quản lý các khu công nghiệp</t>
  </si>
  <si>
    <t>Dự toán năm 2021</t>
  </si>
  <si>
    <t xml:space="preserve">                                                                                                                       (Biểu số 3- Theo TT90/2018/TT-BTC)</t>
  </si>
  <si>
    <t>Phí thẩm định thiết kế cs, bản vẽ TC, CP xây dựng</t>
  </si>
  <si>
    <t>CÔNG KHAI THỰC HIỆN DỰ TOÁN THU- CHI NGÂN SÁCH QUÝ 03/2021</t>
  </si>
  <si>
    <t>Thực hiện quý III</t>
  </si>
  <si>
    <t>Thực hiện quý III/Dự toán năm (tỷ lệ %)</t>
  </si>
  <si>
    <t>Thực hiện quý III năm nay so với cùng kỳ năm trước (tỷ lệ %)</t>
  </si>
  <si>
    <t>(Kèm theo Quyết định số    /QĐ-BQL ngày    /10/2021 của Ban Quản lý các KCN tỉnh)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</si>
</sst>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* #,##0.0_ ;_ * \-#,##0.0_ ;_ * &quot;-&quot;??_ ;_ @_ "/>
    <numFmt numFmtId="179" formatCode="_ * #,##0_ ;_ * \-#,##0_ ;_ * &quot;-&quot;??_ ;_ @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_(* #,##0.0_);_(* \(#,##0.0\);_(* &quot;-&quot;??_);_(@_)"/>
    <numFmt numFmtId="187" formatCode="_(* #,##0_);_(* \(#,##0\);_(* &quot;-&quot;??_);_(@_)"/>
  </numFmts>
  <fonts count="58">
    <font>
      <sz val="11"/>
      <color indexed="9"/>
      <name val="Arial"/>
      <family val="2"/>
    </font>
    <font>
      <sz val="12"/>
      <color indexed="9"/>
      <name val="Times New Roman"/>
      <family val="2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.VnTime"/>
      <family val="2"/>
    </font>
    <font>
      <i/>
      <sz val="14"/>
      <color indexed="9"/>
      <name val="Times New Roman"/>
      <family val="1"/>
    </font>
    <font>
      <sz val="12"/>
      <color indexed="9"/>
      <name val="Arial"/>
      <family val="2"/>
    </font>
    <font>
      <b/>
      <sz val="13"/>
      <color indexed="9"/>
      <name val="Times New Roman"/>
      <family val="1"/>
    </font>
    <font>
      <sz val="12"/>
      <color indexed="9"/>
      <name val=".VnTime"/>
      <family val="2"/>
    </font>
    <font>
      <i/>
      <sz val="13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.VnTime"/>
      <family val="2"/>
    </font>
    <font>
      <i/>
      <sz val="11"/>
      <color indexed="9"/>
      <name val=".VnTime"/>
      <family val="2"/>
    </font>
    <font>
      <b/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 applyFill="0" applyProtection="0">
      <alignment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5" applyNumberFormat="0" applyFill="0" applyAlignment="0" applyProtection="0"/>
    <xf numFmtId="0" fontId="53" fillId="31" borderId="0" applyNumberFormat="0" applyBorder="0" applyAlignment="0" applyProtection="0"/>
    <xf numFmtId="0" fontId="19" fillId="32" borderId="6" applyNumberFormat="0" applyFont="0" applyAlignment="0" applyProtection="0"/>
    <xf numFmtId="0" fontId="54" fillId="27" borderId="7" applyNumberFormat="0" applyAlignment="0" applyProtection="0"/>
    <xf numFmtId="9" fontId="19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</cellStyleXfs>
  <cellXfs count="53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79" fontId="14" fillId="0" borderId="9" xfId="42" applyNumberFormat="1" applyFont="1" applyFill="1" applyBorder="1" applyAlignment="1" applyProtection="1">
      <alignment horizontal="center"/>
      <protection/>
    </xf>
    <xf numFmtId="179" fontId="15" fillId="0" borderId="9" xfId="42" applyNumberFormat="1" applyFont="1" applyFill="1" applyBorder="1" applyAlignment="1" applyProtection="1">
      <alignment horizontal="center"/>
      <protection/>
    </xf>
    <xf numFmtId="176" fontId="13" fillId="0" borderId="9" xfId="42" applyFont="1" applyFill="1" applyBorder="1" applyAlignment="1" applyProtection="1">
      <alignment vertical="top" wrapText="1"/>
      <protection/>
    </xf>
    <xf numFmtId="176" fontId="13" fillId="0" borderId="9" xfId="42" applyFont="1" applyFill="1" applyBorder="1" applyAlignment="1" applyProtection="1">
      <alignment/>
      <protection/>
    </xf>
    <xf numFmtId="176" fontId="14" fillId="0" borderId="9" xfId="42" applyFont="1" applyFill="1" applyBorder="1" applyAlignment="1" applyProtection="1">
      <alignment horizontal="justify" vertical="top" wrapText="1"/>
      <protection/>
    </xf>
    <xf numFmtId="176" fontId="14" fillId="0" borderId="9" xfId="42" applyFont="1" applyFill="1" applyBorder="1" applyAlignment="1" applyProtection="1">
      <alignment/>
      <protection/>
    </xf>
    <xf numFmtId="176" fontId="15" fillId="0" borderId="9" xfId="42" applyFont="1" applyFill="1" applyBorder="1" applyAlignment="1" applyProtection="1">
      <alignment horizontal="justify" vertical="top" wrapText="1"/>
      <protection/>
    </xf>
    <xf numFmtId="176" fontId="15" fillId="0" borderId="9" xfId="42" applyFont="1" applyFill="1" applyBorder="1" applyAlignment="1" applyProtection="1">
      <alignment/>
      <protection/>
    </xf>
    <xf numFmtId="176" fontId="3" fillId="0" borderId="9" xfId="42" applyFont="1" applyFill="1" applyBorder="1" applyAlignment="1" applyProtection="1">
      <alignment horizontal="justify" vertical="top" wrapText="1"/>
      <protection/>
    </xf>
    <xf numFmtId="176" fontId="3" fillId="0" borderId="9" xfId="42" applyFont="1" applyFill="1" applyBorder="1" applyAlignment="1" applyProtection="1">
      <alignment/>
      <protection/>
    </xf>
    <xf numFmtId="176" fontId="13" fillId="0" borderId="11" xfId="42" applyFont="1" applyFill="1" applyBorder="1" applyAlignment="1" applyProtection="1">
      <alignment horizontal="justify" vertical="top" wrapText="1"/>
      <protection/>
    </xf>
    <xf numFmtId="176" fontId="13" fillId="0" borderId="11" xfId="42" applyFont="1" applyFill="1" applyBorder="1" applyAlignment="1" applyProtection="1">
      <alignment/>
      <protection/>
    </xf>
    <xf numFmtId="176" fontId="13" fillId="0" borderId="9" xfId="42" applyFont="1" applyFill="1" applyBorder="1" applyAlignment="1" applyProtection="1">
      <alignment horizontal="justify" vertical="top" wrapText="1"/>
      <protection/>
    </xf>
    <xf numFmtId="176" fontId="13" fillId="0" borderId="9" xfId="42" applyNumberFormat="1" applyFont="1" applyFill="1" applyBorder="1" applyAlignment="1" applyProtection="1">
      <alignment horizontal="center" vertical="top" wrapText="1"/>
      <protection/>
    </xf>
    <xf numFmtId="176" fontId="14" fillId="0" borderId="9" xfId="42" applyNumberFormat="1" applyFont="1" applyFill="1" applyBorder="1" applyAlignment="1" applyProtection="1">
      <alignment horizontal="center" vertical="top" wrapText="1"/>
      <protection/>
    </xf>
    <xf numFmtId="176" fontId="3" fillId="0" borderId="9" xfId="42" applyNumberFormat="1" applyFont="1" applyFill="1" applyBorder="1" applyAlignment="1" applyProtection="1">
      <alignment/>
      <protection/>
    </xf>
    <xf numFmtId="176" fontId="16" fillId="0" borderId="9" xfId="42" applyNumberFormat="1" applyFont="1" applyFill="1" applyBorder="1" applyAlignment="1" applyProtection="1">
      <alignment/>
      <protection/>
    </xf>
    <xf numFmtId="2" fontId="13" fillId="0" borderId="9" xfId="0" applyNumberFormat="1" applyFont="1" applyFill="1" applyBorder="1" applyAlignment="1" applyProtection="1">
      <alignment/>
      <protection/>
    </xf>
    <xf numFmtId="171" fontId="13" fillId="0" borderId="9" xfId="0" applyNumberFormat="1" applyFont="1" applyFill="1" applyBorder="1" applyAlignment="1" applyProtection="1">
      <alignment/>
      <protection/>
    </xf>
    <xf numFmtId="171" fontId="3" fillId="0" borderId="9" xfId="0" applyNumberFormat="1" applyFont="1" applyFill="1" applyBorder="1" applyAlignment="1" applyProtection="1">
      <alignment/>
      <protection/>
    </xf>
    <xf numFmtId="176" fontId="14" fillId="0" borderId="11" xfId="42" applyFont="1" applyFill="1" applyBorder="1" applyAlignment="1" applyProtection="1">
      <alignment/>
      <protection/>
    </xf>
    <xf numFmtId="171" fontId="17" fillId="0" borderId="9" xfId="0" applyNumberFormat="1" applyFont="1" applyFill="1" applyBorder="1" applyAlignment="1" applyProtection="1">
      <alignment/>
      <protection/>
    </xf>
    <xf numFmtId="171" fontId="14" fillId="0" borderId="9" xfId="0" applyNumberFormat="1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wrapText="1"/>
      <protection/>
    </xf>
    <xf numFmtId="176" fontId="13" fillId="0" borderId="9" xfId="42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76" fontId="0" fillId="0" borderId="0" xfId="42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L35"/>
  <sheetViews>
    <sheetView tabSelected="1" zoomScalePageLayoutView="0" workbookViewId="0" topLeftCell="A1">
      <selection activeCell="D13" sqref="D13"/>
    </sheetView>
  </sheetViews>
  <sheetFormatPr defaultColWidth="9.00390625" defaultRowHeight="14.25"/>
  <cols>
    <col min="1" max="1" width="4.375" style="1" bestFit="1" customWidth="1"/>
    <col min="2" max="2" width="38.125" style="1" customWidth="1"/>
    <col min="3" max="3" width="11.125" style="1" bestFit="1" customWidth="1"/>
    <col min="4" max="4" width="11.375" style="1" bestFit="1" customWidth="1"/>
    <col min="5" max="5" width="11.875" style="1" customWidth="1"/>
    <col min="6" max="6" width="16.375" style="1" customWidth="1"/>
    <col min="7" max="7" width="9.00390625" style="1" customWidth="1"/>
    <col min="8" max="8" width="9.125" style="0" bestFit="1" customWidth="1"/>
  </cols>
  <sheetData>
    <row r="1" spans="1:8" ht="15.75">
      <c r="A1" s="46" t="s">
        <v>25</v>
      </c>
      <c r="B1" s="46"/>
      <c r="C1" s="46"/>
      <c r="D1" s="46"/>
      <c r="E1" s="46"/>
      <c r="F1" s="46"/>
      <c r="G1" s="10"/>
      <c r="H1" s="10"/>
    </row>
    <row r="2" spans="1:8" ht="16.5">
      <c r="A2" s="47" t="s">
        <v>23</v>
      </c>
      <c r="B2" s="47"/>
      <c r="C2" s="43"/>
      <c r="D2" s="43"/>
      <c r="E2" s="43"/>
      <c r="F2" s="43"/>
      <c r="G2" s="3"/>
      <c r="H2" s="3"/>
    </row>
    <row r="3" spans="1:8" ht="9.75" customHeight="1">
      <c r="A3" s="2"/>
      <c r="B3" s="2"/>
      <c r="C3" s="48"/>
      <c r="D3" s="48"/>
      <c r="E3" s="48"/>
      <c r="F3" s="48"/>
      <c r="G3" s="3"/>
      <c r="H3" s="3"/>
    </row>
    <row r="4" spans="1:8" ht="4.5" customHeight="1">
      <c r="A4" s="2"/>
      <c r="B4" s="2"/>
      <c r="C4" s="44"/>
      <c r="D4" s="44"/>
      <c r="E4" s="44"/>
      <c r="F4" s="44"/>
      <c r="G4" s="3"/>
      <c r="H4" s="3"/>
    </row>
    <row r="5" spans="1:8" ht="31.5" customHeight="1">
      <c r="A5" s="45" t="s">
        <v>27</v>
      </c>
      <c r="B5" s="45"/>
      <c r="C5" s="45"/>
      <c r="D5" s="45"/>
      <c r="E5" s="45"/>
      <c r="F5" s="45"/>
      <c r="G5" s="3"/>
      <c r="H5" s="3"/>
    </row>
    <row r="6" spans="1:8" ht="18" customHeight="1">
      <c r="A6" s="44" t="s">
        <v>31</v>
      </c>
      <c r="B6" s="44"/>
      <c r="C6" s="44"/>
      <c r="D6" s="44"/>
      <c r="E6" s="44"/>
      <c r="F6" s="44"/>
      <c r="G6" s="3"/>
      <c r="H6" s="3"/>
    </row>
    <row r="7" spans="1:8" ht="21.75" customHeight="1">
      <c r="A7" s="4"/>
      <c r="B7" s="4"/>
      <c r="C7" s="4"/>
      <c r="D7" s="4"/>
      <c r="E7" s="49" t="s">
        <v>19</v>
      </c>
      <c r="F7" s="49"/>
      <c r="G7" s="4"/>
      <c r="H7" s="3"/>
    </row>
    <row r="8" spans="1:6" s="39" customFormat="1" ht="63" customHeight="1">
      <c r="A8" s="37" t="s">
        <v>0</v>
      </c>
      <c r="B8" s="38" t="s">
        <v>1</v>
      </c>
      <c r="C8" s="37" t="s">
        <v>24</v>
      </c>
      <c r="D8" s="37" t="s">
        <v>28</v>
      </c>
      <c r="E8" s="37" t="s">
        <v>29</v>
      </c>
      <c r="F8" s="37" t="s">
        <v>30</v>
      </c>
    </row>
    <row r="9" spans="1:8" ht="15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3"/>
      <c r="H9" s="3"/>
    </row>
    <row r="10" spans="1:8" ht="22.5" customHeight="1">
      <c r="A10" s="5" t="s">
        <v>2</v>
      </c>
      <c r="B10" s="6" t="s">
        <v>3</v>
      </c>
      <c r="C10" s="14"/>
      <c r="D10" s="15"/>
      <c r="E10" s="7"/>
      <c r="F10" s="7"/>
      <c r="G10" s="3"/>
      <c r="H10" s="3"/>
    </row>
    <row r="11" spans="1:8" ht="22.5" customHeight="1">
      <c r="A11" s="5" t="s">
        <v>4</v>
      </c>
      <c r="B11" s="6" t="s">
        <v>5</v>
      </c>
      <c r="C11" s="16">
        <f>C12+C14</f>
        <v>980</v>
      </c>
      <c r="D11" s="17">
        <f>D12+D14</f>
        <v>29.82</v>
      </c>
      <c r="E11" s="31"/>
      <c r="F11" s="32"/>
      <c r="G11" s="3"/>
      <c r="H11" s="3"/>
    </row>
    <row r="12" spans="1:8" ht="22.5" customHeight="1">
      <c r="A12" s="8">
        <v>1</v>
      </c>
      <c r="B12" s="9" t="s">
        <v>21</v>
      </c>
      <c r="C12" s="18">
        <f>C13</f>
        <v>120</v>
      </c>
      <c r="D12" s="19">
        <f>D13</f>
        <v>29.52</v>
      </c>
      <c r="E12" s="19"/>
      <c r="F12" s="32"/>
      <c r="G12" s="3"/>
      <c r="H12" s="3"/>
    </row>
    <row r="13" spans="1:8" ht="22.5" customHeight="1">
      <c r="A13" s="8"/>
      <c r="B13" s="9" t="s">
        <v>22</v>
      </c>
      <c r="C13" s="20">
        <v>120</v>
      </c>
      <c r="D13" s="21">
        <v>29.52</v>
      </c>
      <c r="E13" s="23">
        <f>D13/C13*100</f>
        <v>24.6</v>
      </c>
      <c r="F13" s="23">
        <f>D13/12*100</f>
        <v>246</v>
      </c>
      <c r="G13" s="3"/>
      <c r="H13" s="3"/>
    </row>
    <row r="14" spans="1:8" ht="22.5" customHeight="1">
      <c r="A14" s="8">
        <v>2</v>
      </c>
      <c r="B14" s="9" t="s">
        <v>6</v>
      </c>
      <c r="C14" s="18">
        <f>C15+C16</f>
        <v>860</v>
      </c>
      <c r="D14" s="19">
        <f>D15+D16</f>
        <v>0.3</v>
      </c>
      <c r="E14" s="19"/>
      <c r="F14" s="17"/>
      <c r="G14" s="3"/>
      <c r="H14" s="3"/>
    </row>
    <row r="15" spans="1:8" ht="22.5" customHeight="1">
      <c r="A15" s="8"/>
      <c r="B15" s="9" t="s">
        <v>20</v>
      </c>
      <c r="C15" s="22">
        <v>360</v>
      </c>
      <c r="D15" s="23"/>
      <c r="E15" s="23">
        <f>D15/C15*100</f>
        <v>0</v>
      </c>
      <c r="F15" s="23">
        <f>D15/8.4*100</f>
        <v>0</v>
      </c>
      <c r="G15" s="3"/>
      <c r="H15" s="3"/>
    </row>
    <row r="16" spans="1:10" ht="22.5" customHeight="1">
      <c r="A16" s="8"/>
      <c r="B16" s="40" t="s">
        <v>26</v>
      </c>
      <c r="C16" s="22">
        <v>500</v>
      </c>
      <c r="D16" s="23">
        <v>0.3</v>
      </c>
      <c r="E16" s="23">
        <f>D16/C16*100</f>
        <v>0.06</v>
      </c>
      <c r="F16" s="23">
        <f>D16/181.66*100</f>
        <v>0.1651436749972476</v>
      </c>
      <c r="G16" s="3"/>
      <c r="H16" s="3"/>
      <c r="I16" s="52"/>
      <c r="J16" s="52"/>
    </row>
    <row r="17" spans="1:10" ht="22.5" customHeight="1">
      <c r="A17" s="5" t="s">
        <v>7</v>
      </c>
      <c r="B17" s="6" t="s">
        <v>8</v>
      </c>
      <c r="C17" s="24">
        <f>C19</f>
        <v>324</v>
      </c>
      <c r="D17" s="25">
        <f>D19</f>
        <v>0</v>
      </c>
      <c r="E17" s="34"/>
      <c r="F17" s="32"/>
      <c r="G17" s="3"/>
      <c r="H17" s="3"/>
      <c r="I17" s="52"/>
      <c r="J17" s="52"/>
    </row>
    <row r="18" spans="1:12" s="42" customFormat="1" ht="22.5" customHeight="1">
      <c r="A18" s="5">
        <v>1</v>
      </c>
      <c r="B18" s="6" t="s">
        <v>9</v>
      </c>
      <c r="C18" s="41">
        <f>C19</f>
        <v>324</v>
      </c>
      <c r="D18" s="41">
        <f>D19</f>
        <v>0</v>
      </c>
      <c r="E18" s="41">
        <f>E19</f>
        <v>0</v>
      </c>
      <c r="F18" s="32">
        <f>F19</f>
        <v>0</v>
      </c>
      <c r="G18" s="3"/>
      <c r="H18" s="3"/>
      <c r="I18" s="51"/>
      <c r="J18" s="51"/>
      <c r="K18" s="51"/>
      <c r="L18" s="51"/>
    </row>
    <row r="19" spans="1:8" ht="22.5" customHeight="1">
      <c r="A19" s="8"/>
      <c r="B19" s="9" t="s">
        <v>10</v>
      </c>
      <c r="C19" s="22">
        <v>324</v>
      </c>
      <c r="D19" s="23"/>
      <c r="E19" s="23">
        <f>D19/C19*100</f>
        <v>0</v>
      </c>
      <c r="F19" s="33">
        <f>D19/12.6*100</f>
        <v>0</v>
      </c>
      <c r="G19" s="3"/>
      <c r="H19" s="3"/>
    </row>
    <row r="20" spans="1:8" ht="22.5" customHeight="1">
      <c r="A20" s="5" t="s">
        <v>12</v>
      </c>
      <c r="B20" s="6" t="s">
        <v>13</v>
      </c>
      <c r="C20" s="26">
        <f>C21+C23</f>
        <v>656</v>
      </c>
      <c r="D20" s="17">
        <f>D21+D23</f>
        <v>29.82</v>
      </c>
      <c r="E20" s="31"/>
      <c r="F20" s="32"/>
      <c r="G20" s="3"/>
      <c r="H20" s="3"/>
    </row>
    <row r="21" spans="1:8" ht="22.5" customHeight="1">
      <c r="A21" s="8">
        <v>1</v>
      </c>
      <c r="B21" s="9" t="s">
        <v>21</v>
      </c>
      <c r="C21" s="18">
        <f>C22</f>
        <v>120</v>
      </c>
      <c r="D21" s="19">
        <f>D22</f>
        <v>29.52</v>
      </c>
      <c r="E21" s="19"/>
      <c r="F21" s="36"/>
      <c r="G21" s="3"/>
      <c r="H21" s="3"/>
    </row>
    <row r="22" spans="1:8" ht="22.5" customHeight="1">
      <c r="A22" s="8"/>
      <c r="B22" s="9" t="s">
        <v>22</v>
      </c>
      <c r="C22" s="20">
        <v>120</v>
      </c>
      <c r="D22" s="23">
        <f>D13</f>
        <v>29.52</v>
      </c>
      <c r="E22" s="23">
        <f>D22/C22*100</f>
        <v>24.6</v>
      </c>
      <c r="F22" s="33">
        <f>D22/12*100</f>
        <v>246</v>
      </c>
      <c r="G22" s="3"/>
      <c r="H22" s="3"/>
    </row>
    <row r="23" spans="1:8" ht="22.5" customHeight="1">
      <c r="A23" s="8">
        <v>2</v>
      </c>
      <c r="B23" s="9" t="s">
        <v>6</v>
      </c>
      <c r="C23" s="18">
        <f>C24+C25</f>
        <v>536</v>
      </c>
      <c r="D23" s="19">
        <f>D24+D25</f>
        <v>0.3</v>
      </c>
      <c r="E23" s="19"/>
      <c r="F23" s="36"/>
      <c r="G23" s="3"/>
      <c r="H23" s="3"/>
    </row>
    <row r="24" spans="1:8" ht="22.5" customHeight="1">
      <c r="A24" s="8"/>
      <c r="B24" s="9" t="s">
        <v>20</v>
      </c>
      <c r="C24" s="22">
        <v>36</v>
      </c>
      <c r="D24" s="23">
        <f>D15*10%</f>
        <v>0</v>
      </c>
      <c r="E24" s="23">
        <f>D24/C24*100</f>
        <v>0</v>
      </c>
      <c r="F24" s="33">
        <f>D24/0.84*100</f>
        <v>0</v>
      </c>
      <c r="G24" s="3"/>
      <c r="H24" s="3"/>
    </row>
    <row r="25" spans="1:8" ht="22.5" customHeight="1">
      <c r="A25" s="8"/>
      <c r="B25" s="40" t="s">
        <v>26</v>
      </c>
      <c r="C25" s="22">
        <v>500</v>
      </c>
      <c r="D25" s="23">
        <f>D16</f>
        <v>0.3</v>
      </c>
      <c r="E25" s="23">
        <f>D25/C25*100</f>
        <v>0.06</v>
      </c>
      <c r="F25" s="33">
        <f>D25/181.663*100</f>
        <v>0.1651409477989464</v>
      </c>
      <c r="G25" s="3"/>
      <c r="H25" s="3"/>
    </row>
    <row r="26" spans="1:8" ht="22.5" customHeight="1">
      <c r="A26" s="5" t="s">
        <v>14</v>
      </c>
      <c r="B26" s="6" t="s">
        <v>15</v>
      </c>
      <c r="C26" s="27">
        <f>C27</f>
        <v>4447.802000000001</v>
      </c>
      <c r="D26" s="27">
        <f>D27</f>
        <v>967.242</v>
      </c>
      <c r="E26" s="17"/>
      <c r="F26" s="32"/>
      <c r="G26" s="3"/>
      <c r="H26" s="3"/>
    </row>
    <row r="27" spans="1:8" ht="22.5" customHeight="1">
      <c r="A27" s="5" t="s">
        <v>4</v>
      </c>
      <c r="B27" s="6" t="s">
        <v>16</v>
      </c>
      <c r="C27" s="28">
        <f>C28</f>
        <v>4447.802000000001</v>
      </c>
      <c r="D27" s="28">
        <f>D28</f>
        <v>967.242</v>
      </c>
      <c r="E27" s="19"/>
      <c r="F27" s="36"/>
      <c r="G27" s="3"/>
      <c r="H27" s="3"/>
    </row>
    <row r="28" spans="1:8" ht="22.5" customHeight="1">
      <c r="A28" s="5">
        <v>1</v>
      </c>
      <c r="B28" s="6" t="s">
        <v>9</v>
      </c>
      <c r="C28" s="28">
        <f>C29+C30</f>
        <v>4447.802000000001</v>
      </c>
      <c r="D28" s="28">
        <f>D29+D30</f>
        <v>967.242</v>
      </c>
      <c r="E28" s="19">
        <f>D28/C28*100</f>
        <v>21.74651659403903</v>
      </c>
      <c r="F28" s="36">
        <f>D28/1300.315*100</f>
        <v>74.38520666146279</v>
      </c>
      <c r="G28" s="3"/>
      <c r="H28" s="3"/>
    </row>
    <row r="29" spans="1:8" ht="22.5" customHeight="1">
      <c r="A29" s="8" t="s">
        <v>17</v>
      </c>
      <c r="B29" s="9" t="s">
        <v>10</v>
      </c>
      <c r="C29" s="29">
        <f>3612-17.903</f>
        <v>3594.097</v>
      </c>
      <c r="D29" s="29">
        <v>830.715</v>
      </c>
      <c r="E29" s="23">
        <f>D29/C29*100</f>
        <v>23.113316084679962</v>
      </c>
      <c r="F29" s="33">
        <f>D29/912.276*100</f>
        <v>91.05961353800825</v>
      </c>
      <c r="G29" s="3"/>
      <c r="H29" s="3"/>
    </row>
    <row r="30" spans="1:8" ht="22.5" customHeight="1">
      <c r="A30" s="8" t="s">
        <v>18</v>
      </c>
      <c r="B30" s="9" t="s">
        <v>11</v>
      </c>
      <c r="C30" s="29">
        <f>(953+31.68)-89.925-41.05</f>
        <v>853.705</v>
      </c>
      <c r="D30" s="30">
        <v>136.527</v>
      </c>
      <c r="E30" s="23">
        <f>D30/C30*100</f>
        <v>15.992292419512594</v>
      </c>
      <c r="F30" s="35">
        <f>D30/648.418*100</f>
        <v>21.05539944912078</v>
      </c>
      <c r="G30" s="11"/>
      <c r="H30" s="12"/>
    </row>
    <row r="32" spans="4:6" ht="18.75">
      <c r="D32" s="50"/>
      <c r="E32" s="50"/>
      <c r="F32" s="50"/>
    </row>
    <row r="33" spans="4:6" ht="18.75">
      <c r="D33" s="43"/>
      <c r="E33" s="43"/>
      <c r="F33" s="43"/>
    </row>
    <row r="34" spans="4:6" ht="18.75">
      <c r="D34" s="50"/>
      <c r="E34" s="50"/>
      <c r="F34" s="50"/>
    </row>
    <row r="35" spans="4:6" ht="18.75">
      <c r="D35" s="43"/>
      <c r="E35" s="43"/>
      <c r="F35" s="43"/>
    </row>
  </sheetData>
  <sheetProtection formatCells="0" formatColumns="0" formatRows="0" insertColumns="0" insertRows="0" insertHyperlinks="0" deleteColumns="0" deleteRows="0" sort="0" autoFilter="0" pivotTables="0"/>
  <mergeCells count="16">
    <mergeCell ref="K18:L18"/>
    <mergeCell ref="I16:J16"/>
    <mergeCell ref="I17:J17"/>
    <mergeCell ref="I18:J18"/>
    <mergeCell ref="D33:F33"/>
    <mergeCell ref="D34:F34"/>
    <mergeCell ref="D35:F35"/>
    <mergeCell ref="C4:F4"/>
    <mergeCell ref="A5:F5"/>
    <mergeCell ref="A1:F1"/>
    <mergeCell ref="A2:B2"/>
    <mergeCell ref="C2:F2"/>
    <mergeCell ref="C3:F3"/>
    <mergeCell ref="E7:F7"/>
    <mergeCell ref="D32:F32"/>
    <mergeCell ref="A6:F6"/>
  </mergeCells>
  <printOptions/>
  <pageMargins left="0.31" right="0" top="0.65" bottom="0.55" header="0.39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AutoBVT</cp:lastModifiedBy>
  <cp:lastPrinted>2021-07-01T08:03:28Z</cp:lastPrinted>
  <dcterms:created xsi:type="dcterms:W3CDTF">2016-10-14T13:52:32Z</dcterms:created>
  <dcterms:modified xsi:type="dcterms:W3CDTF">2021-10-04T03:16:40Z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